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35" windowHeight="11760"/>
  </bookViews>
  <sheets>
    <sheet name=" 2013" sheetId="6" r:id="rId1"/>
  </sheets>
  <definedNames>
    <definedName name="_xlnm.Print_Area" localSheetId="0">' 2013'!$A$1:$J$79</definedName>
  </definedNames>
  <calcPr calcId="114210"/>
</workbook>
</file>

<file path=xl/calcChain.xml><?xml version="1.0" encoding="utf-8"?>
<calcChain xmlns="http://schemas.openxmlformats.org/spreadsheetml/2006/main">
  <c r="I72" i="6"/>
  <c r="I69"/>
  <c r="I66"/>
  <c r="I63"/>
  <c r="I42"/>
  <c r="I57"/>
  <c r="I56"/>
  <c r="I55"/>
  <c r="I54"/>
  <c r="I53"/>
  <c r="I52"/>
  <c r="I51"/>
  <c r="I38"/>
  <c r="I37"/>
  <c r="I36"/>
  <c r="I31"/>
  <c r="I30"/>
  <c r="I29"/>
  <c r="I24"/>
  <c r="I23"/>
  <c r="I22"/>
  <c r="I21"/>
  <c r="I20"/>
  <c r="I10"/>
  <c r="I11"/>
  <c r="I12"/>
  <c r="I13"/>
  <c r="I14"/>
  <c r="I15"/>
  <c r="I9"/>
  <c r="E72"/>
  <c r="E69"/>
  <c r="E66"/>
  <c r="E63"/>
  <c r="G59"/>
  <c r="C59"/>
  <c r="E57"/>
  <c r="E56"/>
  <c r="E55"/>
  <c r="E54"/>
  <c r="E53"/>
  <c r="E52"/>
  <c r="E51"/>
  <c r="E59"/>
  <c r="E42"/>
  <c r="G40"/>
  <c r="C40"/>
  <c r="E38"/>
  <c r="E37"/>
  <c r="E36"/>
  <c r="G33"/>
  <c r="C33"/>
  <c r="E30"/>
  <c r="E29"/>
  <c r="G26"/>
  <c r="C26"/>
  <c r="E24"/>
  <c r="E23"/>
  <c r="E22"/>
  <c r="E21"/>
  <c r="E20"/>
  <c r="E26"/>
  <c r="G17"/>
  <c r="C17"/>
  <c r="E15"/>
  <c r="E14"/>
  <c r="E13"/>
  <c r="E12"/>
  <c r="E11"/>
  <c r="E10"/>
  <c r="E9"/>
  <c r="E40"/>
  <c r="G46"/>
  <c r="G76"/>
  <c r="E33"/>
  <c r="E17"/>
  <c r="E46"/>
  <c r="E76"/>
  <c r="C46"/>
  <c r="C76"/>
  <c r="I17"/>
  <c r="I26"/>
  <c r="I33"/>
  <c r="I40"/>
  <c r="I59"/>
  <c r="I46"/>
  <c r="I76"/>
</calcChain>
</file>

<file path=xl/sharedStrings.xml><?xml version="1.0" encoding="utf-8"?>
<sst xmlns="http://schemas.openxmlformats.org/spreadsheetml/2006/main" count="50" uniqueCount="45">
  <si>
    <t xml:space="preserve">1.1. </t>
  </si>
  <si>
    <t>SEMI ANNUAL BUDGET 2013</t>
  </si>
  <si>
    <t>RECURSOS HUMANOS</t>
  </si>
  <si>
    <t>PERSONAL INTERNACIONAL</t>
  </si>
  <si>
    <t>Salario básico</t>
  </si>
  <si>
    <t>Fondo de pensión</t>
  </si>
  <si>
    <t>Seguro médico</t>
  </si>
  <si>
    <t>Seguro médico internacional</t>
  </si>
  <si>
    <t>Subsidio de vivienda</t>
  </si>
  <si>
    <t>Gastos de representación</t>
  </si>
  <si>
    <t>Reservas de terminación del contrato</t>
  </si>
  <si>
    <t>TOTAL GASTOS PERSONAL INTERNACIONAL</t>
  </si>
  <si>
    <t>PERSONAL LOCAL</t>
  </si>
  <si>
    <t>Horas Extraordinarias</t>
  </si>
  <si>
    <t>TOTAL GASTOS PERSONAL LOCAL</t>
  </si>
  <si>
    <t>CONTRATOS TEMPORALES</t>
  </si>
  <si>
    <t>Asistentes de Unidad &amp; Investigación</t>
  </si>
  <si>
    <t>Pasantes</t>
  </si>
  <si>
    <t>TOTAL CONTRATOS TEMPORALES</t>
  </si>
  <si>
    <t>CONTRATOS EXTERNOS</t>
  </si>
  <si>
    <t>Consultores</t>
  </si>
  <si>
    <t>Consultores / Administración de Sistemas</t>
  </si>
  <si>
    <t>Saneamiento</t>
  </si>
  <si>
    <t>TOTAL CONTRATOS EXTERNOS</t>
  </si>
  <si>
    <t>PROGRAMA DE RECURSOS HUMANOS</t>
  </si>
  <si>
    <t>TOTAL RECURSOS HUMANOS</t>
  </si>
  <si>
    <t>GASTOS GENERALES DE ADMINISTRACIÓN</t>
  </si>
  <si>
    <t>Gastos de oficina</t>
  </si>
  <si>
    <t>Equipos, materiales y suministros</t>
  </si>
  <si>
    <t>Comunicaciones</t>
  </si>
  <si>
    <t>Vehículos de motor</t>
  </si>
  <si>
    <t>Gastos de Administración Financiera</t>
  </si>
  <si>
    <t>Contingencias</t>
  </si>
  <si>
    <t>Información y Actividades de RP</t>
  </si>
  <si>
    <t>TOTAL GASTOS GENERALES DE ADMINISTRACIÓN</t>
  </si>
  <si>
    <t>REUNIONES</t>
  </si>
  <si>
    <t>MISIONES OFICIALES</t>
  </si>
  <si>
    <t>CONSEJO DE MINISTROS</t>
  </si>
  <si>
    <t>V CUMBRE DE JEFES DE ESTADO DE LA AEC</t>
  </si>
  <si>
    <t>TOTAL GASTOS</t>
  </si>
  <si>
    <t>PRESUPUESTO ANUAL 2013</t>
  </si>
  <si>
    <t>Gasto real Junio' 13</t>
  </si>
  <si>
    <t>Presupuesto remanente 2013</t>
  </si>
  <si>
    <t>Reporte de gastos a junio 2013</t>
  </si>
  <si>
    <t xml:space="preserve">ASOCIACION DE ESTADOS DEL CARIBE   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</si>
</sst>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/>
    <xf numFmtId="43" fontId="3" fillId="2" borderId="0" xfId="1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0" xfId="0" applyFont="1" applyFill="1" applyBorder="1"/>
    <xf numFmtId="43" fontId="3" fillId="0" borderId="0" xfId="1" applyFont="1" applyFill="1"/>
    <xf numFmtId="43" fontId="3" fillId="2" borderId="1" xfId="1" applyFont="1" applyFill="1" applyBorder="1"/>
    <xf numFmtId="43" fontId="3" fillId="0" borderId="1" xfId="1" applyFont="1" applyFill="1" applyBorder="1"/>
    <xf numFmtId="0" fontId="0" fillId="0" borderId="2" xfId="0" applyFill="1" applyBorder="1" applyAlignment="1">
      <alignment horizontal="center"/>
    </xf>
    <xf numFmtId="0" fontId="2" fillId="0" borderId="3" xfId="0" applyFont="1" applyFill="1" applyBorder="1" applyAlignment="1"/>
    <xf numFmtId="0" fontId="0" fillId="2" borderId="4" xfId="0" applyFill="1" applyBorder="1"/>
    <xf numFmtId="43" fontId="6" fillId="3" borderId="5" xfId="1" applyFont="1" applyFill="1" applyBorder="1" applyAlignment="1">
      <alignment horizontal="center" vertical="center" wrapText="1"/>
    </xf>
    <xf numFmtId="0" fontId="0" fillId="0" borderId="4" xfId="0" applyBorder="1"/>
    <xf numFmtId="0" fontId="2" fillId="0" borderId="2" xfId="0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/>
    <xf numFmtId="0" fontId="0" fillId="2" borderId="6" xfId="0" applyFill="1" applyBorder="1"/>
    <xf numFmtId="0" fontId="0" fillId="0" borderId="0" xfId="0" applyBorder="1"/>
    <xf numFmtId="0" fontId="4" fillId="0" borderId="4" xfId="0" applyFont="1" applyFill="1" applyBorder="1" applyAlignment="1">
      <alignment horizontal="left" indent="1"/>
    </xf>
    <xf numFmtId="0" fontId="2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indent="2"/>
    </xf>
    <xf numFmtId="43" fontId="3" fillId="2" borderId="5" xfId="1" applyFont="1" applyFill="1" applyBorder="1"/>
    <xf numFmtId="0" fontId="2" fillId="0" borderId="4" xfId="0" applyFont="1" applyBorder="1" applyAlignment="1">
      <alignment horizontal="left" indent="2"/>
    </xf>
    <xf numFmtId="0" fontId="7" fillId="0" borderId="4" xfId="0" applyFont="1" applyFill="1" applyBorder="1"/>
    <xf numFmtId="43" fontId="4" fillId="2" borderId="7" xfId="1" applyFont="1" applyFill="1" applyBorder="1"/>
    <xf numFmtId="0" fontId="4" fillId="0" borderId="8" xfId="0" applyFont="1" applyFill="1" applyBorder="1" applyAlignment="1">
      <alignment horizontal="left" indent="1"/>
    </xf>
    <xf numFmtId="43" fontId="3" fillId="2" borderId="0" xfId="1" applyFont="1" applyFill="1" applyBorder="1"/>
    <xf numFmtId="0" fontId="0" fillId="2" borderId="0" xfId="0" applyFill="1" applyBorder="1"/>
    <xf numFmtId="0" fontId="4" fillId="2" borderId="0" xfId="0" applyFont="1" applyFill="1" applyBorder="1"/>
    <xf numFmtId="43" fontId="3" fillId="2" borderId="9" xfId="1" applyFont="1" applyFill="1" applyBorder="1"/>
    <xf numFmtId="0" fontId="2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left" indent="2"/>
    </xf>
    <xf numFmtId="0" fontId="2" fillId="0" borderId="10" xfId="0" applyFont="1" applyBorder="1"/>
    <xf numFmtId="43" fontId="4" fillId="2" borderId="0" xfId="1" applyFont="1" applyFill="1" applyBorder="1"/>
    <xf numFmtId="43" fontId="4" fillId="0" borderId="0" xfId="1" applyFont="1" applyFill="1" applyBorder="1"/>
    <xf numFmtId="43" fontId="3" fillId="0" borderId="5" xfId="1" applyFont="1" applyFill="1" applyBorder="1"/>
    <xf numFmtId="0" fontId="2" fillId="0" borderId="10" xfId="0" applyFont="1" applyFill="1" applyBorder="1" applyAlignment="1">
      <alignment horizontal="left" indent="2"/>
    </xf>
    <xf numFmtId="0" fontId="4" fillId="0" borderId="10" xfId="0" applyFont="1" applyFill="1" applyBorder="1" applyAlignment="1">
      <alignment horizontal="left" indent="1"/>
    </xf>
    <xf numFmtId="0" fontId="4" fillId="4" borderId="8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/>
    <xf numFmtId="0" fontId="0" fillId="2" borderId="0" xfId="0" applyFill="1"/>
    <xf numFmtId="0" fontId="8" fillId="0" borderId="4" xfId="0" applyFont="1" applyFill="1" applyBorder="1" applyAlignment="1">
      <alignment horizontal="left" indent="1"/>
    </xf>
    <xf numFmtId="43" fontId="3" fillId="0" borderId="4" xfId="1" applyFont="1" applyFill="1" applyBorder="1"/>
    <xf numFmtId="0" fontId="8" fillId="0" borderId="10" xfId="0" applyFont="1" applyFill="1" applyBorder="1" applyAlignment="1">
      <alignment horizontal="left" indent="1"/>
    </xf>
    <xf numFmtId="0" fontId="4" fillId="4" borderId="10" xfId="0" applyFont="1" applyFill="1" applyBorder="1" applyAlignment="1">
      <alignment horizontal="left" shrinkToFit="1"/>
    </xf>
    <xf numFmtId="0" fontId="2" fillId="0" borderId="4" xfId="0" applyFont="1" applyFill="1" applyBorder="1" applyAlignment="1">
      <alignment horizontal="left"/>
    </xf>
    <xf numFmtId="0" fontId="2" fillId="0" borderId="4" xfId="0" applyFont="1" applyBorder="1"/>
    <xf numFmtId="43" fontId="3" fillId="0" borderId="0" xfId="1" applyFont="1" applyFill="1" applyBorder="1"/>
    <xf numFmtId="0" fontId="0" fillId="0" borderId="0" xfId="0" applyFill="1" applyBorder="1"/>
    <xf numFmtId="0" fontId="2" fillId="0" borderId="11" xfId="0" applyFont="1" applyFill="1" applyBorder="1"/>
    <xf numFmtId="0" fontId="2" fillId="0" borderId="6" xfId="0" applyFont="1" applyBorder="1" applyAlignment="1">
      <alignment horizontal="center"/>
    </xf>
    <xf numFmtId="43" fontId="3" fillId="0" borderId="0" xfId="1" applyFont="1" applyBorder="1"/>
    <xf numFmtId="0" fontId="2" fillId="0" borderId="10" xfId="0" applyFont="1" applyFill="1" applyBorder="1"/>
    <xf numFmtId="0" fontId="4" fillId="4" borderId="8" xfId="0" applyFont="1" applyFill="1" applyBorder="1" applyAlignment="1">
      <alignment horizontal="left" shrinkToFit="1"/>
    </xf>
    <xf numFmtId="0" fontId="4" fillId="0" borderId="11" xfId="0" applyFont="1" applyFill="1" applyBorder="1" applyAlignment="1">
      <alignment horizontal="left" shrinkToFit="1"/>
    </xf>
    <xf numFmtId="0" fontId="4" fillId="0" borderId="10" xfId="0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left"/>
    </xf>
    <xf numFmtId="0" fontId="0" fillId="0" borderId="1" xfId="0" applyFont="1" applyFill="1" applyBorder="1"/>
    <xf numFmtId="0" fontId="0" fillId="0" borderId="1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7" fillId="0" borderId="0" xfId="0" applyFont="1" applyBorder="1"/>
    <xf numFmtId="43" fontId="6" fillId="2" borderId="0" xfId="1" applyFont="1" applyFill="1" applyBorder="1" applyAlignment="1">
      <alignment horizontal="center" vertical="center" wrapText="1"/>
    </xf>
    <xf numFmtId="43" fontId="6" fillId="5" borderId="5" xfId="1" applyFont="1" applyFill="1" applyBorder="1" applyAlignment="1">
      <alignment horizontal="center" vertical="center" wrapText="1"/>
    </xf>
    <xf numFmtId="17" fontId="6" fillId="6" borderId="5" xfId="1" applyNumberFormat="1" applyFont="1" applyFill="1" applyBorder="1" applyAlignment="1">
      <alignment horizontal="center" vertical="center" wrapText="1"/>
    </xf>
    <xf numFmtId="43" fontId="4" fillId="5" borderId="13" xfId="1" applyFont="1" applyFill="1" applyBorder="1"/>
    <xf numFmtId="43" fontId="4" fillId="6" borderId="13" xfId="1" applyFont="1" applyFill="1" applyBorder="1"/>
    <xf numFmtId="43" fontId="3" fillId="2" borderId="4" xfId="1" applyFont="1" applyFill="1" applyBorder="1"/>
    <xf numFmtId="43" fontId="4" fillId="2" borderId="4" xfId="1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43" fontId="4" fillId="3" borderId="13" xfId="1" applyFont="1" applyFill="1" applyBorder="1"/>
    <xf numFmtId="0" fontId="7" fillId="0" borderId="7" xfId="0" applyFont="1" applyFill="1" applyBorder="1"/>
    <xf numFmtId="43" fontId="3" fillId="2" borderId="0" xfId="1" applyFont="1" applyFill="1"/>
    <xf numFmtId="0" fontId="5" fillId="2" borderId="0" xfId="0" applyFont="1" applyFill="1" applyAlignment="1">
      <alignment horizontal="center"/>
    </xf>
    <xf numFmtId="43" fontId="6" fillId="2" borderId="0" xfId="1" applyFont="1" applyFill="1" applyBorder="1" applyAlignment="1">
      <alignment horizontal="center" vertical="center" wrapText="1"/>
    </xf>
    <xf numFmtId="43" fontId="3" fillId="2" borderId="0" xfId="1" applyFont="1" applyFill="1" applyBorder="1"/>
    <xf numFmtId="43" fontId="4" fillId="2" borderId="0" xfId="1" applyFont="1" applyFill="1" applyBorder="1"/>
    <xf numFmtId="0" fontId="4" fillId="2" borderId="0" xfId="0" applyFont="1" applyFill="1" applyBorder="1"/>
    <xf numFmtId="43" fontId="3" fillId="2" borderId="4" xfId="1" applyFont="1" applyFill="1" applyBorder="1"/>
    <xf numFmtId="43" fontId="4" fillId="2" borderId="4" xfId="1" applyFont="1" applyFill="1" applyBorder="1"/>
    <xf numFmtId="43" fontId="4" fillId="7" borderId="13" xfId="1" applyFont="1" applyFill="1" applyBorder="1"/>
    <xf numFmtId="17" fontId="6" fillId="2" borderId="0" xfId="1" applyNumberFormat="1" applyFont="1" applyFill="1" applyBorder="1" applyAlignment="1">
      <alignment horizontal="center" vertical="center" wrapText="1"/>
    </xf>
    <xf numFmtId="17" fontId="6" fillId="7" borderId="5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81"/>
  <sheetViews>
    <sheetView showGridLines="0" tabSelected="1" view="pageBreakPreview" zoomScale="60" zoomScaleNormal="75" workbookViewId="0">
      <selection activeCell="B59" sqref="B59"/>
    </sheetView>
  </sheetViews>
  <sheetFormatPr defaultRowHeight="15"/>
  <cols>
    <col min="1" max="1" width="4.28515625" style="1" customWidth="1"/>
    <col min="2" max="2" width="40.7109375" style="2" customWidth="1"/>
    <col min="3" max="3" width="18.140625" style="3" customWidth="1"/>
    <col min="4" max="4" width="4.7109375" style="4" customWidth="1"/>
    <col min="5" max="5" width="18.140625" style="3" hidden="1" customWidth="1"/>
    <col min="6" max="6" width="4.5703125" style="3" hidden="1" customWidth="1"/>
    <col min="7" max="7" width="18.140625" style="3" customWidth="1"/>
    <col min="8" max="8" width="4.85546875" style="83" customWidth="1"/>
    <col min="9" max="9" width="18.140625" style="3" customWidth="1"/>
    <col min="10" max="10" width="4.5703125" style="3" customWidth="1"/>
    <col min="11" max="11" width="17.28515625" customWidth="1"/>
  </cols>
  <sheetData>
    <row r="2" spans="1:11">
      <c r="A2" s="5"/>
      <c r="B2" s="6" t="s">
        <v>44</v>
      </c>
      <c r="C2" s="7"/>
      <c r="D2" s="8"/>
      <c r="E2" s="7"/>
      <c r="F2" s="7"/>
      <c r="G2" s="7"/>
      <c r="H2" s="84"/>
      <c r="I2" s="7"/>
      <c r="J2" s="7"/>
    </row>
    <row r="3" spans="1:11">
      <c r="A3" s="5"/>
      <c r="B3" s="6" t="s">
        <v>43</v>
      </c>
      <c r="C3" s="7"/>
      <c r="D3" s="8"/>
      <c r="E3" s="7"/>
      <c r="F3" s="7"/>
      <c r="G3" s="7"/>
      <c r="H3" s="84"/>
      <c r="I3" s="7"/>
      <c r="J3" s="7"/>
    </row>
    <row r="4" spans="1:11">
      <c r="A4" s="5"/>
      <c r="B4" s="9"/>
      <c r="C4" s="10"/>
      <c r="D4" s="11"/>
      <c r="E4" s="10"/>
      <c r="F4" s="12"/>
      <c r="G4" s="10"/>
      <c r="I4" s="10"/>
      <c r="J4" s="12"/>
    </row>
    <row r="5" spans="1:11" ht="47.25" customHeight="1">
      <c r="A5" s="13"/>
      <c r="B5" s="14"/>
      <c r="C5" s="16" t="s">
        <v>40</v>
      </c>
      <c r="D5" s="72"/>
      <c r="E5" s="73" t="s">
        <v>1</v>
      </c>
      <c r="F5"/>
      <c r="G5" s="74" t="s">
        <v>41</v>
      </c>
      <c r="H5" s="92"/>
      <c r="I5" s="93" t="s">
        <v>42</v>
      </c>
      <c r="J5"/>
      <c r="K5" s="17"/>
    </row>
    <row r="6" spans="1:11">
      <c r="A6" s="18"/>
      <c r="B6" s="14"/>
      <c r="C6" s="19"/>
      <c r="D6" s="72"/>
      <c r="E6" s="19"/>
      <c r="F6"/>
      <c r="G6" s="19"/>
      <c r="H6" s="85"/>
      <c r="I6" s="19"/>
      <c r="J6"/>
      <c r="K6" s="17"/>
    </row>
    <row r="7" spans="1:11" s="23" customFormat="1">
      <c r="A7" s="20">
        <v>1</v>
      </c>
      <c r="B7" s="21" t="s">
        <v>2</v>
      </c>
      <c r="C7" s="22"/>
      <c r="D7" s="33"/>
      <c r="E7" s="22"/>
      <c r="G7" s="22"/>
      <c r="H7" s="33"/>
      <c r="I7" s="22"/>
      <c r="K7" s="17"/>
    </row>
    <row r="8" spans="1:11">
      <c r="A8" s="20" t="s">
        <v>0</v>
      </c>
      <c r="B8" s="24" t="s">
        <v>3</v>
      </c>
      <c r="C8" s="22"/>
      <c r="D8" s="33"/>
      <c r="E8" s="22"/>
      <c r="F8" s="23"/>
      <c r="G8" s="22"/>
      <c r="H8" s="33"/>
      <c r="I8" s="22"/>
      <c r="J8" s="23"/>
      <c r="K8" s="17"/>
    </row>
    <row r="9" spans="1:11">
      <c r="A9" s="25"/>
      <c r="B9" s="26" t="s">
        <v>4</v>
      </c>
      <c r="C9" s="27">
        <v>571148.75</v>
      </c>
      <c r="D9" s="32"/>
      <c r="E9" s="27">
        <f>C9/2</f>
        <v>285574.375</v>
      </c>
      <c r="F9" s="23"/>
      <c r="G9" s="27">
        <v>264160.27999999997</v>
      </c>
      <c r="H9" s="86"/>
      <c r="I9" s="27">
        <f>C9-G9</f>
        <v>306988.47000000003</v>
      </c>
      <c r="J9" s="23"/>
      <c r="K9" s="17"/>
    </row>
    <row r="10" spans="1:11">
      <c r="A10" s="25"/>
      <c r="B10" s="28" t="s">
        <v>5</v>
      </c>
      <c r="C10" s="27">
        <v>78963.789999999994</v>
      </c>
      <c r="D10" s="32"/>
      <c r="E10" s="27">
        <f t="shared" ref="E10:E15" si="0">C10/2</f>
        <v>39481.894999999997</v>
      </c>
      <c r="F10" s="23"/>
      <c r="G10" s="27">
        <v>34799.449999999997</v>
      </c>
      <c r="H10" s="86"/>
      <c r="I10" s="27">
        <f t="shared" ref="I10:I15" si="1">C10-G10</f>
        <v>44164.34</v>
      </c>
      <c r="J10" s="23"/>
      <c r="K10" s="17"/>
    </row>
    <row r="11" spans="1:11">
      <c r="A11" s="25"/>
      <c r="B11" s="28" t="s">
        <v>6</v>
      </c>
      <c r="C11" s="27">
        <v>12000</v>
      </c>
      <c r="D11" s="32"/>
      <c r="E11" s="27">
        <f t="shared" si="0"/>
        <v>6000</v>
      </c>
      <c r="F11"/>
      <c r="G11" s="27">
        <v>4328.0600000000004</v>
      </c>
      <c r="H11" s="86"/>
      <c r="I11" s="27">
        <f t="shared" si="1"/>
        <v>7671.94</v>
      </c>
      <c r="J11"/>
      <c r="K11" s="17"/>
    </row>
    <row r="12" spans="1:11">
      <c r="A12" s="25"/>
      <c r="B12" s="28" t="s">
        <v>7</v>
      </c>
      <c r="C12" s="27">
        <v>23000</v>
      </c>
      <c r="D12" s="32"/>
      <c r="E12" s="27">
        <f t="shared" si="0"/>
        <v>11500</v>
      </c>
      <c r="F12"/>
      <c r="G12" s="27">
        <v>13207.25</v>
      </c>
      <c r="H12" s="86"/>
      <c r="I12" s="27">
        <f t="shared" si="1"/>
        <v>9792.75</v>
      </c>
      <c r="J12"/>
      <c r="K12" s="17"/>
    </row>
    <row r="13" spans="1:11">
      <c r="A13" s="25"/>
      <c r="B13" s="28" t="s">
        <v>8</v>
      </c>
      <c r="C13" s="27">
        <v>24000</v>
      </c>
      <c r="D13" s="32"/>
      <c r="E13" s="27">
        <f t="shared" si="0"/>
        <v>12000</v>
      </c>
      <c r="F13"/>
      <c r="G13" s="27">
        <v>12000</v>
      </c>
      <c r="H13" s="86"/>
      <c r="I13" s="27">
        <f t="shared" si="1"/>
        <v>12000</v>
      </c>
      <c r="J13"/>
      <c r="K13" s="17"/>
    </row>
    <row r="14" spans="1:11">
      <c r="A14" s="25"/>
      <c r="B14" s="28" t="s">
        <v>9</v>
      </c>
      <c r="C14" s="27">
        <v>12000</v>
      </c>
      <c r="D14" s="32"/>
      <c r="E14" s="27">
        <f t="shared" si="0"/>
        <v>6000</v>
      </c>
      <c r="F14"/>
      <c r="G14" s="27">
        <v>6000</v>
      </c>
      <c r="H14" s="86"/>
      <c r="I14" s="27">
        <f t="shared" si="1"/>
        <v>6000</v>
      </c>
      <c r="J14"/>
      <c r="K14" s="17"/>
    </row>
    <row r="15" spans="1:11">
      <c r="A15" s="25"/>
      <c r="B15" s="28" t="s">
        <v>10</v>
      </c>
      <c r="C15" s="27">
        <v>96295.02</v>
      </c>
      <c r="D15" s="32"/>
      <c r="E15" s="27">
        <f t="shared" si="0"/>
        <v>48147.51</v>
      </c>
      <c r="F15"/>
      <c r="G15" s="27">
        <v>19896.02</v>
      </c>
      <c r="H15" s="86"/>
      <c r="I15" s="27">
        <f t="shared" si="1"/>
        <v>76399</v>
      </c>
      <c r="J15"/>
      <c r="K15" s="17"/>
    </row>
    <row r="16" spans="1:11" ht="15.75" thickBot="1">
      <c r="A16" s="25"/>
      <c r="B16" s="29"/>
      <c r="C16" s="30"/>
      <c r="D16" s="39"/>
      <c r="E16" s="30"/>
      <c r="F16"/>
      <c r="G16" s="30"/>
      <c r="H16" s="87"/>
      <c r="I16" s="30"/>
      <c r="J16"/>
      <c r="K16" s="17"/>
    </row>
    <row r="17" spans="1:11" ht="16.5" thickTop="1" thickBot="1">
      <c r="A17" s="25"/>
      <c r="B17" s="31" t="s">
        <v>11</v>
      </c>
      <c r="C17" s="81">
        <f>SUM(C9:C16)</f>
        <v>817407.56</v>
      </c>
      <c r="D17" s="39"/>
      <c r="E17" s="75">
        <f>SUM(E9:E16)</f>
        <v>408703.78</v>
      </c>
      <c r="F17"/>
      <c r="G17" s="76">
        <f>SUM(G9:G16)</f>
        <v>354391.06</v>
      </c>
      <c r="H17" s="87"/>
      <c r="I17" s="91">
        <f>SUM(I9:I16)</f>
        <v>463016.50000000006</v>
      </c>
      <c r="J17"/>
      <c r="K17" s="17"/>
    </row>
    <row r="18" spans="1:11" ht="15.75" thickTop="1">
      <c r="A18" s="25"/>
      <c r="B18" s="29"/>
      <c r="C18" s="32"/>
      <c r="D18" s="32"/>
      <c r="E18" s="32"/>
      <c r="F18" s="23"/>
      <c r="G18" s="32"/>
      <c r="H18" s="86"/>
      <c r="I18" s="32"/>
      <c r="J18" s="23"/>
      <c r="K18" s="17"/>
    </row>
    <row r="19" spans="1:11">
      <c r="A19" s="20">
        <v>1.2</v>
      </c>
      <c r="B19" s="24" t="s">
        <v>12</v>
      </c>
      <c r="C19" s="34"/>
      <c r="D19" s="34"/>
      <c r="E19" s="34"/>
      <c r="F19" s="23"/>
      <c r="G19" s="34"/>
      <c r="H19" s="88"/>
      <c r="I19" s="34"/>
      <c r="J19" s="23"/>
      <c r="K19" s="17"/>
    </row>
    <row r="20" spans="1:11">
      <c r="A20" s="25"/>
      <c r="B20" s="26" t="s">
        <v>4</v>
      </c>
      <c r="C20" s="27">
        <v>121972.68</v>
      </c>
      <c r="D20" s="32"/>
      <c r="E20" s="27">
        <f>C20/2</f>
        <v>60986.34</v>
      </c>
      <c r="F20"/>
      <c r="G20" s="27">
        <v>55434.63</v>
      </c>
      <c r="H20" s="86"/>
      <c r="I20" s="27">
        <f>C20-G20</f>
        <v>66538.049999999988</v>
      </c>
      <c r="J20"/>
      <c r="K20" s="17"/>
    </row>
    <row r="21" spans="1:11">
      <c r="A21" s="25"/>
      <c r="B21" s="28" t="s">
        <v>5</v>
      </c>
      <c r="C21" s="35">
        <v>17076.18</v>
      </c>
      <c r="D21" s="32"/>
      <c r="E21" s="27">
        <f>C21/2</f>
        <v>8538.09</v>
      </c>
      <c r="F21"/>
      <c r="G21" s="27">
        <v>6847.53</v>
      </c>
      <c r="H21" s="86"/>
      <c r="I21" s="27">
        <f>C21-G21</f>
        <v>10228.650000000001</v>
      </c>
      <c r="J21"/>
      <c r="K21" s="17"/>
    </row>
    <row r="22" spans="1:11">
      <c r="A22" s="25"/>
      <c r="B22" s="28" t="s">
        <v>6</v>
      </c>
      <c r="C22" s="35">
        <v>12857.14</v>
      </c>
      <c r="D22" s="32"/>
      <c r="E22" s="27">
        <f>C22/2</f>
        <v>6428.57</v>
      </c>
      <c r="F22"/>
      <c r="G22" s="27">
        <v>5419.96</v>
      </c>
      <c r="H22" s="86"/>
      <c r="I22" s="27">
        <f>C22-G22</f>
        <v>7437.1799999999994</v>
      </c>
      <c r="J22"/>
      <c r="K22" s="17"/>
    </row>
    <row r="23" spans="1:11">
      <c r="A23" s="36"/>
      <c r="B23" s="28" t="s">
        <v>13</v>
      </c>
      <c r="C23" s="35">
        <v>3000</v>
      </c>
      <c r="D23" s="32"/>
      <c r="E23" s="27">
        <f>C23/2</f>
        <v>1500</v>
      </c>
      <c r="F23"/>
      <c r="G23" s="27">
        <v>947.66</v>
      </c>
      <c r="H23" s="86"/>
      <c r="I23" s="27">
        <f>C23-G23</f>
        <v>2052.34</v>
      </c>
      <c r="J23"/>
      <c r="K23" s="17"/>
    </row>
    <row r="24" spans="1:11">
      <c r="A24" s="36"/>
      <c r="B24" s="28" t="s">
        <v>10</v>
      </c>
      <c r="C24" s="35">
        <v>4874.28</v>
      </c>
      <c r="D24" s="32"/>
      <c r="E24" s="27">
        <f>C24/2</f>
        <v>2437.14</v>
      </c>
      <c r="F24"/>
      <c r="G24" s="27">
        <v>0</v>
      </c>
      <c r="H24" s="86"/>
      <c r="I24" s="27">
        <f>C24-G24</f>
        <v>4874.28</v>
      </c>
      <c r="J24"/>
      <c r="K24" s="17"/>
    </row>
    <row r="25" spans="1:11" ht="15.75" thickBot="1">
      <c r="A25" s="25"/>
      <c r="B25" s="29"/>
      <c r="C25" s="30"/>
      <c r="D25" s="39"/>
      <c r="E25" s="30"/>
      <c r="F25"/>
      <c r="G25" s="30"/>
      <c r="H25" s="87"/>
      <c r="I25" s="30"/>
      <c r="J25"/>
      <c r="K25" s="17"/>
    </row>
    <row r="26" spans="1:11" ht="16.5" thickTop="1" thickBot="1">
      <c r="A26" s="20"/>
      <c r="B26" s="31" t="s">
        <v>14</v>
      </c>
      <c r="C26" s="81">
        <f>SUM(C20:C25)</f>
        <v>159780.28</v>
      </c>
      <c r="D26" s="39"/>
      <c r="E26" s="75">
        <f>SUM(E20:E25)</f>
        <v>79890.14</v>
      </c>
      <c r="F26"/>
      <c r="G26" s="76">
        <f>SUM(G20:G25)</f>
        <v>68649.78</v>
      </c>
      <c r="H26" s="87"/>
      <c r="I26" s="91">
        <f>SUM(I20:I25)</f>
        <v>91130.499999999971</v>
      </c>
      <c r="J26"/>
      <c r="K26" s="17"/>
    </row>
    <row r="27" spans="1:11" ht="15.75" thickTop="1">
      <c r="A27" s="20"/>
      <c r="B27" s="29"/>
      <c r="C27" s="32"/>
      <c r="D27" s="32"/>
      <c r="E27" s="32"/>
      <c r="F27" s="23"/>
      <c r="G27" s="32"/>
      <c r="H27" s="86"/>
      <c r="I27" s="32"/>
      <c r="J27" s="23"/>
      <c r="K27" s="17"/>
    </row>
    <row r="28" spans="1:11">
      <c r="A28" s="20">
        <v>1.3</v>
      </c>
      <c r="B28" s="24" t="s">
        <v>15</v>
      </c>
      <c r="C28" s="32"/>
      <c r="D28" s="32"/>
      <c r="E28" s="32"/>
      <c r="F28" s="23"/>
      <c r="G28" s="32"/>
      <c r="H28" s="86"/>
      <c r="I28" s="32"/>
      <c r="J28" s="23"/>
      <c r="K28" s="17"/>
    </row>
    <row r="29" spans="1:11">
      <c r="A29" s="20"/>
      <c r="B29" s="26" t="s">
        <v>16</v>
      </c>
      <c r="C29" s="27">
        <v>77260.25</v>
      </c>
      <c r="D29" s="32"/>
      <c r="E29" s="27">
        <f>C29/2</f>
        <v>38630.125</v>
      </c>
      <c r="F29"/>
      <c r="G29" s="27">
        <v>26419.34</v>
      </c>
      <c r="H29" s="86"/>
      <c r="I29" s="27">
        <f>C29-G29</f>
        <v>50840.91</v>
      </c>
      <c r="J29"/>
      <c r="K29" s="17"/>
    </row>
    <row r="30" spans="1:11">
      <c r="A30" s="20"/>
      <c r="B30" s="28" t="s">
        <v>6</v>
      </c>
      <c r="C30" s="27">
        <v>5142.8599999999997</v>
      </c>
      <c r="D30" s="32"/>
      <c r="E30" s="27">
        <f>C30/2</f>
        <v>2571.4299999999998</v>
      </c>
      <c r="F30"/>
      <c r="G30" s="27">
        <v>1735.1100000000001</v>
      </c>
      <c r="H30" s="86"/>
      <c r="I30" s="27">
        <f>C30-G30</f>
        <v>3407.7499999999995</v>
      </c>
      <c r="J30"/>
      <c r="K30" s="17"/>
    </row>
    <row r="31" spans="1:11">
      <c r="A31" s="20"/>
      <c r="B31" s="37" t="s">
        <v>17</v>
      </c>
      <c r="C31" s="27">
        <v>0</v>
      </c>
      <c r="D31" s="32"/>
      <c r="E31" s="27">
        <v>0</v>
      </c>
      <c r="F31"/>
      <c r="G31" s="27"/>
      <c r="H31" s="86"/>
      <c r="I31" s="27">
        <f>C31-G31</f>
        <v>0</v>
      </c>
      <c r="J31"/>
      <c r="K31" s="17"/>
    </row>
    <row r="32" spans="1:11" ht="15.75" thickBot="1">
      <c r="A32" s="20"/>
      <c r="B32" s="38"/>
      <c r="C32" s="30"/>
      <c r="D32" s="39"/>
      <c r="E32" s="30"/>
      <c r="F32"/>
      <c r="G32" s="30"/>
      <c r="H32" s="87"/>
      <c r="I32" s="30"/>
      <c r="J32"/>
      <c r="K32" s="17"/>
    </row>
    <row r="33" spans="1:11" ht="16.5" thickTop="1" thickBot="1">
      <c r="A33" s="20"/>
      <c r="B33" s="31" t="s">
        <v>18</v>
      </c>
      <c r="C33" s="81">
        <f>SUM(C29:C32)</f>
        <v>82403.11</v>
      </c>
      <c r="D33" s="39"/>
      <c r="E33" s="75">
        <f>SUM(E29:E32)</f>
        <v>41201.555</v>
      </c>
      <c r="F33"/>
      <c r="G33" s="76">
        <f>SUM(G29:G32)</f>
        <v>28154.45</v>
      </c>
      <c r="H33" s="87"/>
      <c r="I33" s="91">
        <f>SUM(I29:I32)</f>
        <v>54248.66</v>
      </c>
      <c r="J33"/>
      <c r="K33" s="17"/>
    </row>
    <row r="34" spans="1:11" ht="15.75" thickTop="1">
      <c r="A34" s="20"/>
      <c r="B34" s="21"/>
      <c r="C34" s="40"/>
      <c r="D34" s="39"/>
      <c r="E34" s="40"/>
      <c r="F34" s="23"/>
      <c r="G34" s="40"/>
      <c r="H34" s="87"/>
      <c r="I34" s="40"/>
      <c r="J34" s="23"/>
      <c r="K34" s="17"/>
    </row>
    <row r="35" spans="1:11">
      <c r="A35" s="20">
        <v>1.4</v>
      </c>
      <c r="B35" s="24" t="s">
        <v>19</v>
      </c>
      <c r="C35" s="32"/>
      <c r="D35" s="32"/>
      <c r="E35" s="32"/>
      <c r="F35" s="23"/>
      <c r="G35" s="32"/>
      <c r="H35" s="86"/>
      <c r="I35" s="32"/>
      <c r="J35" s="23"/>
      <c r="K35" s="17"/>
    </row>
    <row r="36" spans="1:11">
      <c r="A36" s="25"/>
      <c r="B36" s="26" t="s">
        <v>20</v>
      </c>
      <c r="C36" s="41">
        <v>29000</v>
      </c>
      <c r="D36" s="32"/>
      <c r="E36" s="27">
        <f>C36/2</f>
        <v>14500</v>
      </c>
      <c r="F36"/>
      <c r="G36" s="27">
        <v>4057.63</v>
      </c>
      <c r="H36" s="86"/>
      <c r="I36" s="27">
        <f>C36-G36</f>
        <v>24942.37</v>
      </c>
      <c r="J36"/>
      <c r="K36" s="17"/>
    </row>
    <row r="37" spans="1:11">
      <c r="A37" s="25"/>
      <c r="B37" s="26" t="s">
        <v>21</v>
      </c>
      <c r="C37" s="41">
        <v>16000</v>
      </c>
      <c r="D37" s="32"/>
      <c r="E37" s="27">
        <f>C37/2</f>
        <v>8000</v>
      </c>
      <c r="F37"/>
      <c r="G37" s="27">
        <v>6181.54</v>
      </c>
      <c r="H37" s="86"/>
      <c r="I37" s="27">
        <f>C37-G37</f>
        <v>9818.4599999999991</v>
      </c>
      <c r="J37"/>
      <c r="K37" s="17"/>
    </row>
    <row r="38" spans="1:11" ht="15.75" thickBot="1">
      <c r="A38" s="36"/>
      <c r="B38" s="42" t="s">
        <v>22</v>
      </c>
      <c r="C38" s="41">
        <v>9000</v>
      </c>
      <c r="D38" s="32"/>
      <c r="E38" s="27">
        <f>C38/2</f>
        <v>4500</v>
      </c>
      <c r="F38"/>
      <c r="G38" s="41">
        <v>6585.02</v>
      </c>
      <c r="H38" s="86"/>
      <c r="I38" s="27">
        <f>C38-G38</f>
        <v>2414.9799999999996</v>
      </c>
      <c r="J38"/>
      <c r="K38" s="17"/>
    </row>
    <row r="39" spans="1:11" ht="16.5" thickTop="1" thickBot="1">
      <c r="A39" s="25"/>
      <c r="B39" s="26"/>
      <c r="C39" s="30"/>
      <c r="D39" s="39"/>
      <c r="E39" s="30"/>
      <c r="F39"/>
      <c r="G39" s="30"/>
      <c r="H39" s="87"/>
      <c r="I39" s="30"/>
      <c r="J39"/>
      <c r="K39" s="17"/>
    </row>
    <row r="40" spans="1:11" ht="16.5" thickTop="1" thickBot="1">
      <c r="A40" s="20"/>
      <c r="B40" s="31" t="s">
        <v>23</v>
      </c>
      <c r="C40" s="81">
        <f>SUM(C36:C38)</f>
        <v>54000</v>
      </c>
      <c r="D40" s="39"/>
      <c r="E40" s="75">
        <f>SUM(E36:E38)</f>
        <v>27000</v>
      </c>
      <c r="F40" s="23"/>
      <c r="G40" s="76">
        <f>SUM(G36:G38)</f>
        <v>16824.190000000002</v>
      </c>
      <c r="H40" s="87"/>
      <c r="I40" s="91">
        <f>SUM(I36:I38)</f>
        <v>37175.81</v>
      </c>
      <c r="J40" s="23"/>
      <c r="K40" s="17"/>
    </row>
    <row r="41" spans="1:11" ht="16.5" thickTop="1" thickBot="1">
      <c r="A41" s="20"/>
      <c r="B41" s="21"/>
      <c r="C41" s="40"/>
      <c r="D41" s="39"/>
      <c r="E41" s="40"/>
      <c r="F41" s="23"/>
      <c r="G41" s="40"/>
      <c r="H41" s="87"/>
      <c r="I41" s="40"/>
      <c r="J41" s="23"/>
      <c r="K41" s="17"/>
    </row>
    <row r="42" spans="1:11" ht="16.5" thickTop="1" thickBot="1">
      <c r="A42" s="20">
        <v>1.5</v>
      </c>
      <c r="B42" s="43" t="s">
        <v>24</v>
      </c>
      <c r="C42" s="81">
        <v>5000</v>
      </c>
      <c r="D42" s="39"/>
      <c r="E42" s="75">
        <f>C42/2</f>
        <v>2500</v>
      </c>
      <c r="F42" s="23"/>
      <c r="G42" s="76">
        <v>4224.47</v>
      </c>
      <c r="H42" s="87"/>
      <c r="I42" s="91">
        <f>C42-G42</f>
        <v>775.52999999999975</v>
      </c>
      <c r="J42" s="23"/>
      <c r="K42" s="17"/>
    </row>
    <row r="43" spans="1:11" ht="15.75" thickTop="1">
      <c r="A43" s="20"/>
      <c r="B43" s="29"/>
      <c r="C43" s="32"/>
      <c r="D43" s="32"/>
      <c r="E43" s="32"/>
      <c r="F43" s="23"/>
      <c r="G43" s="32"/>
      <c r="H43" s="86"/>
      <c r="I43" s="32"/>
      <c r="J43" s="23"/>
      <c r="K43" s="17"/>
    </row>
    <row r="44" spans="1:11">
      <c r="A44" s="20"/>
      <c r="B44" s="29"/>
      <c r="C44" s="32"/>
      <c r="D44" s="32"/>
      <c r="E44" s="32"/>
      <c r="F44" s="23"/>
      <c r="G44" s="32"/>
      <c r="H44" s="86"/>
      <c r="I44" s="32"/>
      <c r="J44" s="23"/>
      <c r="K44" s="17"/>
    </row>
    <row r="45" spans="1:11" s="23" customFormat="1" ht="15.75" thickBot="1">
      <c r="A45" s="20"/>
      <c r="B45" s="29"/>
      <c r="C45" s="39"/>
      <c r="D45" s="39"/>
      <c r="E45" s="39"/>
      <c r="G45" s="39"/>
      <c r="H45" s="87"/>
      <c r="I45" s="39"/>
      <c r="K45" s="17"/>
    </row>
    <row r="46" spans="1:11" ht="16.5" thickTop="1" thickBot="1">
      <c r="A46" s="20"/>
      <c r="B46" s="44" t="s">
        <v>25</v>
      </c>
      <c r="C46" s="81">
        <f>C17+C26+C33+C40+C42</f>
        <v>1118590.9500000002</v>
      </c>
      <c r="D46" s="39"/>
      <c r="E46" s="75">
        <f>E17+E26+E33+E40+E42</f>
        <v>559295.47500000009</v>
      </c>
      <c r="F46" s="23"/>
      <c r="G46" s="76">
        <f>G17+G26+G33+G40+G42</f>
        <v>472243.94999999995</v>
      </c>
      <c r="H46" s="87"/>
      <c r="I46" s="91">
        <f>I17+I26+I33+I40+I42</f>
        <v>646347</v>
      </c>
      <c r="J46" s="23"/>
      <c r="K46" s="17"/>
    </row>
    <row r="47" spans="1:11" s="47" customFormat="1" ht="15.75" thickTop="1">
      <c r="A47" s="45"/>
      <c r="B47" s="46"/>
      <c r="C47" s="39"/>
      <c r="D47" s="39"/>
      <c r="E47" s="39"/>
      <c r="F47" s="33"/>
      <c r="G47" s="39"/>
      <c r="H47" s="87"/>
      <c r="I47" s="39"/>
      <c r="J47" s="33"/>
      <c r="K47" s="15"/>
    </row>
    <row r="48" spans="1:11" s="47" customFormat="1">
      <c r="A48" s="45"/>
      <c r="B48" s="46"/>
      <c r="C48" s="39"/>
      <c r="D48" s="39"/>
      <c r="E48" s="39"/>
      <c r="F48" s="33"/>
      <c r="G48" s="39"/>
      <c r="H48" s="87"/>
      <c r="I48" s="39"/>
      <c r="J48" s="33"/>
      <c r="K48" s="15"/>
    </row>
    <row r="49" spans="1:11" s="47" customFormat="1">
      <c r="A49" s="45"/>
      <c r="B49" s="46"/>
      <c r="C49" s="39"/>
      <c r="D49" s="39"/>
      <c r="E49" s="39"/>
      <c r="F49" s="33"/>
      <c r="G49" s="39"/>
      <c r="H49" s="87"/>
      <c r="I49" s="39"/>
      <c r="J49" s="33"/>
      <c r="K49" s="15"/>
    </row>
    <row r="50" spans="1:11">
      <c r="A50" s="20">
        <v>2</v>
      </c>
      <c r="B50" s="21" t="s">
        <v>26</v>
      </c>
      <c r="C50" s="32"/>
      <c r="D50" s="32"/>
      <c r="E50" s="32"/>
      <c r="F50" s="23"/>
      <c r="G50" s="32"/>
      <c r="H50" s="86"/>
      <c r="I50" s="32"/>
      <c r="J50" s="23"/>
      <c r="K50" s="17"/>
    </row>
    <row r="51" spans="1:11">
      <c r="A51" s="25"/>
      <c r="B51" s="48" t="s">
        <v>27</v>
      </c>
      <c r="C51" s="41">
        <v>21000</v>
      </c>
      <c r="D51" s="77"/>
      <c r="E51" s="27">
        <f>C51/2</f>
        <v>10500</v>
      </c>
      <c r="F51" s="49"/>
      <c r="G51" s="27">
        <v>9133.49</v>
      </c>
      <c r="H51" s="89"/>
      <c r="I51" s="27">
        <f t="shared" ref="I51:I57" si="2">C51-G51</f>
        <v>11866.51</v>
      </c>
      <c r="J51" s="49"/>
      <c r="K51" s="17"/>
    </row>
    <row r="52" spans="1:11">
      <c r="A52" s="25"/>
      <c r="B52" s="48" t="s">
        <v>28</v>
      </c>
      <c r="C52" s="41">
        <v>30000</v>
      </c>
      <c r="D52" s="77"/>
      <c r="E52" s="27">
        <f t="shared" ref="E52:E57" si="3">C52/2</f>
        <v>15000</v>
      </c>
      <c r="F52" s="49"/>
      <c r="G52" s="27">
        <v>14958.58</v>
      </c>
      <c r="H52" s="89"/>
      <c r="I52" s="27">
        <f t="shared" si="2"/>
        <v>15041.42</v>
      </c>
      <c r="J52" s="49"/>
      <c r="K52" s="17"/>
    </row>
    <row r="53" spans="1:11">
      <c r="A53" s="25"/>
      <c r="B53" s="48" t="s">
        <v>29</v>
      </c>
      <c r="C53" s="41">
        <v>45000</v>
      </c>
      <c r="D53" s="77"/>
      <c r="E53" s="27">
        <f t="shared" si="3"/>
        <v>22500</v>
      </c>
      <c r="F53" s="49"/>
      <c r="G53" s="27">
        <v>17675.3</v>
      </c>
      <c r="H53" s="89"/>
      <c r="I53" s="27">
        <f t="shared" si="2"/>
        <v>27324.7</v>
      </c>
      <c r="J53" s="49"/>
      <c r="K53" s="17"/>
    </row>
    <row r="54" spans="1:11">
      <c r="A54" s="25"/>
      <c r="B54" s="48" t="s">
        <v>30</v>
      </c>
      <c r="C54" s="41">
        <v>9000</v>
      </c>
      <c r="D54" s="77"/>
      <c r="E54" s="27">
        <f t="shared" si="3"/>
        <v>4500</v>
      </c>
      <c r="F54" s="49"/>
      <c r="G54" s="27">
        <v>2719.87</v>
      </c>
      <c r="H54" s="89"/>
      <c r="I54" s="27">
        <f t="shared" si="2"/>
        <v>6280.13</v>
      </c>
      <c r="J54" s="49"/>
      <c r="K54" s="17"/>
    </row>
    <row r="55" spans="1:11">
      <c r="A55" s="25"/>
      <c r="B55" s="48" t="s">
        <v>31</v>
      </c>
      <c r="C55" s="41">
        <v>20000</v>
      </c>
      <c r="D55" s="77"/>
      <c r="E55" s="27">
        <f t="shared" si="3"/>
        <v>10000</v>
      </c>
      <c r="F55" s="49"/>
      <c r="G55" s="27">
        <v>829.06</v>
      </c>
      <c r="H55" s="89"/>
      <c r="I55" s="27">
        <f t="shared" si="2"/>
        <v>19170.939999999999</v>
      </c>
      <c r="J55" s="49"/>
      <c r="K55" s="17"/>
    </row>
    <row r="56" spans="1:11">
      <c r="A56" s="25"/>
      <c r="B56" s="48" t="s">
        <v>32</v>
      </c>
      <c r="C56" s="41">
        <v>2000</v>
      </c>
      <c r="D56" s="77"/>
      <c r="E56" s="27">
        <f t="shared" si="3"/>
        <v>1000</v>
      </c>
      <c r="F56" s="49"/>
      <c r="G56" s="27">
        <v>11247.47</v>
      </c>
      <c r="H56" s="89"/>
      <c r="I56" s="27">
        <f t="shared" si="2"/>
        <v>-9247.4699999999993</v>
      </c>
      <c r="J56" s="49"/>
      <c r="K56" s="17"/>
    </row>
    <row r="57" spans="1:11" ht="15.75" thickBot="1">
      <c r="A57" s="36"/>
      <c r="B57" s="50" t="s">
        <v>33</v>
      </c>
      <c r="C57" s="41">
        <v>6000</v>
      </c>
      <c r="D57" s="77"/>
      <c r="E57" s="27">
        <f t="shared" si="3"/>
        <v>3000</v>
      </c>
      <c r="F57" s="49"/>
      <c r="G57" s="41">
        <v>0</v>
      </c>
      <c r="H57" s="89"/>
      <c r="I57" s="27">
        <f t="shared" si="2"/>
        <v>6000</v>
      </c>
      <c r="J57" s="49"/>
      <c r="K57" s="17"/>
    </row>
    <row r="58" spans="1:11" ht="16.5" thickTop="1" thickBot="1">
      <c r="A58" s="25"/>
      <c r="B58" s="82"/>
      <c r="C58" s="30"/>
      <c r="D58" s="39"/>
      <c r="E58" s="30"/>
      <c r="F58"/>
      <c r="G58" s="30"/>
      <c r="H58" s="87"/>
      <c r="I58" s="30"/>
      <c r="J58"/>
      <c r="K58" s="17"/>
    </row>
    <row r="59" spans="1:11" ht="16.5" thickTop="1" thickBot="1">
      <c r="A59" s="25"/>
      <c r="B59" s="51" t="s">
        <v>34</v>
      </c>
      <c r="C59" s="81">
        <f>SUM(C51:C57)</f>
        <v>133000</v>
      </c>
      <c r="D59" s="78"/>
      <c r="E59" s="75">
        <f>SUM(E51:E57)</f>
        <v>66500</v>
      </c>
      <c r="F59" s="17"/>
      <c r="G59" s="76">
        <f>SUM(G51:G57)</f>
        <v>56563.77</v>
      </c>
      <c r="H59" s="90"/>
      <c r="I59" s="91">
        <f>SUM(I51:I57)</f>
        <v>76436.23</v>
      </c>
      <c r="J59" s="17"/>
      <c r="K59" s="17"/>
    </row>
    <row r="60" spans="1:11" ht="15.75" thickTop="1">
      <c r="A60" s="25"/>
      <c r="B60" s="52"/>
      <c r="C60" s="32"/>
      <c r="D60" s="32"/>
      <c r="E60" s="32"/>
      <c r="F60" s="23"/>
      <c r="G60" s="32"/>
      <c r="H60" s="86"/>
      <c r="I60" s="32"/>
      <c r="J60" s="23"/>
      <c r="K60" s="17"/>
    </row>
    <row r="61" spans="1:11" s="23" customFormat="1">
      <c r="A61" s="20"/>
      <c r="B61" s="29"/>
      <c r="C61" s="39"/>
      <c r="D61" s="39"/>
      <c r="E61" s="39"/>
      <c r="G61" s="39"/>
      <c r="H61" s="87"/>
      <c r="I61" s="39"/>
      <c r="K61" s="17"/>
    </row>
    <row r="62" spans="1:11" ht="15.75" thickBot="1">
      <c r="A62" s="20"/>
      <c r="B62" s="53"/>
      <c r="C62" s="54"/>
      <c r="D62" s="32"/>
      <c r="E62" s="54"/>
      <c r="F62" s="23"/>
      <c r="G62" s="54"/>
      <c r="H62" s="86"/>
      <c r="I62" s="54"/>
      <c r="J62" s="23"/>
      <c r="K62" s="17"/>
    </row>
    <row r="63" spans="1:11" ht="16.5" thickTop="1" thickBot="1">
      <c r="A63" s="20">
        <v>3</v>
      </c>
      <c r="B63" s="44" t="s">
        <v>35</v>
      </c>
      <c r="C63" s="81">
        <v>80000</v>
      </c>
      <c r="D63" s="39"/>
      <c r="E63" s="75">
        <f>C63/2</f>
        <v>40000</v>
      </c>
      <c r="F63"/>
      <c r="G63" s="76">
        <v>17645.05</v>
      </c>
      <c r="H63" s="87"/>
      <c r="I63" s="91">
        <f>C63-G63</f>
        <v>62354.95</v>
      </c>
      <c r="J63"/>
      <c r="K63" s="17"/>
    </row>
    <row r="64" spans="1:11" ht="15.75" thickTop="1">
      <c r="A64" s="25"/>
      <c r="B64" s="56"/>
      <c r="C64" s="40"/>
      <c r="D64" s="39"/>
      <c r="E64" s="40"/>
      <c r="F64" s="55"/>
      <c r="G64" s="40"/>
      <c r="H64" s="87"/>
      <c r="I64" s="40"/>
      <c r="J64" s="55"/>
      <c r="K64" s="17"/>
    </row>
    <row r="65" spans="1:12" ht="15.75" thickBot="1">
      <c r="A65" s="25"/>
      <c r="B65" s="53"/>
      <c r="C65" s="54"/>
      <c r="D65" s="32"/>
      <c r="E65" s="54"/>
      <c r="F65" s="55"/>
      <c r="G65" s="54"/>
      <c r="H65" s="86"/>
      <c r="I65" s="54"/>
      <c r="J65" s="55"/>
      <c r="K65" s="17"/>
    </row>
    <row r="66" spans="1:12" ht="16.5" thickTop="1" thickBot="1">
      <c r="A66" s="20">
        <v>4</v>
      </c>
      <c r="B66" s="44" t="s">
        <v>36</v>
      </c>
      <c r="C66" s="81">
        <v>70000</v>
      </c>
      <c r="D66" s="39"/>
      <c r="E66" s="75">
        <f>C66/2</f>
        <v>35000</v>
      </c>
      <c r="F66"/>
      <c r="G66" s="76">
        <v>43531.68</v>
      </c>
      <c r="H66" s="87"/>
      <c r="I66" s="91">
        <f>C66-G66</f>
        <v>26468.32</v>
      </c>
      <c r="J66"/>
      <c r="K66" s="17"/>
    </row>
    <row r="67" spans="1:12" ht="15.75" thickTop="1">
      <c r="A67" s="57"/>
      <c r="B67" s="53"/>
      <c r="C67" s="58"/>
      <c r="D67" s="32"/>
      <c r="E67" s="58"/>
      <c r="F67" s="58"/>
      <c r="G67" s="58"/>
      <c r="H67" s="86"/>
      <c r="I67" s="58"/>
      <c r="J67" s="58"/>
      <c r="K67" s="17"/>
    </row>
    <row r="68" spans="1:12" ht="15.75" thickBot="1">
      <c r="A68" s="25"/>
      <c r="B68" s="59"/>
      <c r="C68" s="55"/>
      <c r="D68" s="33"/>
      <c r="E68" s="55"/>
      <c r="F68" s="23"/>
      <c r="G68" s="55"/>
      <c r="H68" s="33"/>
      <c r="I68" s="55"/>
      <c r="J68" s="23"/>
      <c r="K68" s="17"/>
    </row>
    <row r="69" spans="1:12" ht="16.5" thickTop="1" thickBot="1">
      <c r="A69" s="20">
        <v>5</v>
      </c>
      <c r="B69" s="60" t="s">
        <v>37</v>
      </c>
      <c r="C69" s="81">
        <v>12000</v>
      </c>
      <c r="D69" s="39"/>
      <c r="E69" s="75">
        <f>C69/2</f>
        <v>6000</v>
      </c>
      <c r="F69"/>
      <c r="G69" s="76">
        <v>12286.87</v>
      </c>
      <c r="H69" s="87"/>
      <c r="I69" s="91">
        <f>C69-G69</f>
        <v>-286.8700000000008</v>
      </c>
      <c r="J69"/>
      <c r="K69" s="17"/>
    </row>
    <row r="70" spans="1:12" ht="15.75" thickTop="1">
      <c r="A70" s="25"/>
      <c r="B70" s="61"/>
      <c r="C70" s="40"/>
      <c r="D70" s="39"/>
      <c r="E70" s="40"/>
      <c r="F70" s="23"/>
      <c r="G70" s="40"/>
      <c r="H70" s="87"/>
      <c r="I70" s="40"/>
      <c r="J70" s="23"/>
      <c r="K70" s="17"/>
    </row>
    <row r="71" spans="1:12" s="23" customFormat="1" ht="15.75" thickBot="1">
      <c r="A71" s="20"/>
      <c r="B71" s="62"/>
      <c r="C71" s="63"/>
      <c r="D71" s="34"/>
      <c r="E71" s="63"/>
      <c r="G71" s="63"/>
      <c r="H71" s="88"/>
      <c r="I71" s="63"/>
      <c r="K71" s="17"/>
    </row>
    <row r="72" spans="1:12" ht="16.5" thickTop="1" thickBot="1">
      <c r="A72" s="20">
        <v>6</v>
      </c>
      <c r="B72" s="51" t="s">
        <v>38</v>
      </c>
      <c r="C72" s="81">
        <v>56680</v>
      </c>
      <c r="D72" s="39"/>
      <c r="E72" s="75">
        <f>C72/2</f>
        <v>28340</v>
      </c>
      <c r="F72"/>
      <c r="G72" s="76">
        <v>50943.13</v>
      </c>
      <c r="H72" s="87"/>
      <c r="I72" s="91">
        <f>C72-G72</f>
        <v>5736.8700000000026</v>
      </c>
      <c r="J72"/>
      <c r="K72" s="17"/>
    </row>
    <row r="73" spans="1:12" s="23" customFormat="1" ht="15.75" thickTop="1">
      <c r="A73" s="20"/>
      <c r="B73" s="21"/>
      <c r="C73" s="63"/>
      <c r="D73" s="34"/>
      <c r="E73" s="63"/>
      <c r="G73" s="63"/>
      <c r="H73" s="88"/>
      <c r="I73" s="63"/>
      <c r="K73" s="17"/>
    </row>
    <row r="74" spans="1:12" s="23" customFormat="1">
      <c r="A74" s="20"/>
      <c r="B74" s="21"/>
      <c r="C74" s="63"/>
      <c r="D74" s="34"/>
      <c r="E74" s="63"/>
      <c r="G74" s="63"/>
      <c r="H74" s="88"/>
      <c r="I74" s="63"/>
      <c r="K74" s="17"/>
    </row>
    <row r="75" spans="1:12" s="23" customFormat="1" ht="15.75" thickBot="1">
      <c r="A75" s="20"/>
      <c r="B75" s="62"/>
      <c r="C75" s="63"/>
      <c r="D75" s="34"/>
      <c r="E75" s="63"/>
      <c r="G75" s="63"/>
      <c r="H75" s="88"/>
      <c r="I75" s="63"/>
      <c r="K75" s="17"/>
    </row>
    <row r="76" spans="1:12" ht="16.5" thickTop="1" thickBot="1">
      <c r="A76" s="25"/>
      <c r="B76" s="44" t="s">
        <v>39</v>
      </c>
      <c r="C76" s="81">
        <f>C46+C59+C63+C66+C69+C72</f>
        <v>1470270.9500000002</v>
      </c>
      <c r="D76" s="39"/>
      <c r="E76" s="75">
        <f>E46+E59+E63+E66+E69+E72</f>
        <v>735135.47500000009</v>
      </c>
      <c r="F76"/>
      <c r="G76" s="76">
        <f>G46+G59+G63+G66+G69+G72</f>
        <v>653214.45000000007</v>
      </c>
      <c r="H76" s="87"/>
      <c r="I76" s="91">
        <f>I46+I59+I63+I66+I69+I72</f>
        <v>817056.49999999988</v>
      </c>
      <c r="J76"/>
      <c r="K76" s="17"/>
    </row>
    <row r="77" spans="1:12" ht="15.75" thickTop="1">
      <c r="A77" s="25"/>
      <c r="B77" s="52"/>
      <c r="C77" s="64"/>
      <c r="D77" s="79"/>
      <c r="E77" s="64"/>
      <c r="F77" s="23"/>
      <c r="G77" s="64"/>
      <c r="H77" s="79"/>
      <c r="I77" s="64"/>
      <c r="J77" s="23"/>
      <c r="K77" s="17"/>
    </row>
    <row r="78" spans="1:12">
      <c r="A78" s="65"/>
      <c r="B78" s="66"/>
      <c r="C78" s="67"/>
      <c r="D78" s="80"/>
      <c r="E78" s="67"/>
      <c r="F78" s="68"/>
      <c r="G78" s="67"/>
      <c r="H78" s="80"/>
      <c r="I78" s="67"/>
      <c r="J78" s="68"/>
      <c r="K78" s="17"/>
    </row>
    <row r="79" spans="1:12" s="23" customFormat="1">
      <c r="A79" s="69"/>
      <c r="B79" s="70"/>
      <c r="C79" s="58"/>
      <c r="D79" s="32"/>
      <c r="E79" s="58"/>
      <c r="G79" s="58"/>
      <c r="H79" s="86"/>
      <c r="I79" s="58"/>
    </row>
    <row r="80" spans="1:12" s="23" customFormat="1">
      <c r="A80" s="69"/>
      <c r="B80" s="70"/>
      <c r="C80" s="58"/>
      <c r="D80" s="32"/>
      <c r="E80" s="58"/>
      <c r="F80" s="58"/>
      <c r="G80" s="58"/>
      <c r="H80" s="86"/>
      <c r="I80" s="58"/>
      <c r="J80" s="58"/>
      <c r="K80" s="58"/>
      <c r="L80" s="58"/>
    </row>
    <row r="81" spans="1:10" s="23" customFormat="1">
      <c r="A81" s="69"/>
      <c r="B81" s="71"/>
      <c r="C81" s="58"/>
      <c r="D81" s="32"/>
      <c r="E81" s="58"/>
      <c r="F81" s="58"/>
      <c r="G81" s="58"/>
      <c r="H81" s="86"/>
      <c r="I81" s="58"/>
      <c r="J81" s="58"/>
    </row>
  </sheetData>
  <phoneticPr fontId="9" type="noConversion"/>
  <pageMargins left="0.21" right="0.13" top="0.43" bottom="0.75" header="0.3" footer="0.3"/>
  <pageSetup scale="58" orientation="portrait" r:id="rId1"/>
  <rowBreaks count="1" manualBreakCount="1">
    <brk id="7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2013</vt:lpstr>
      <vt:lpstr>' 2013'!Print_Area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malexander</dc:creator>
  <cp:lastModifiedBy>equiceno</cp:lastModifiedBy>
  <cp:lastPrinted>2013-07-19T23:04:48Z</cp:lastPrinted>
  <dcterms:created xsi:type="dcterms:W3CDTF">2013-07-17T20:11:06Z</dcterms:created>
  <dcterms:modified xsi:type="dcterms:W3CDTF">2013-07-20T00:08:59Z</dcterms:modified>
</cp:coreProperties>
</file>